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65" windowHeight="7710" activeTab="0"/>
  </bookViews>
  <sheets>
    <sheet name="DATA" sheetId="1" r:id="rId1"/>
    <sheet name="Coût au m² (2)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<sst xmlns="http://schemas.openxmlformats.org/spreadsheetml/2006/main" count="32" uniqueCount="32">
  <si>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Largeur</t>
  </si>
  <si>
    <t>hauteur</t>
  </si>
  <si>
    <t>Section</t>
  </si>
  <si>
    <t>surface</t>
  </si>
  <si>
    <t>Entraxe/portée</t>
  </si>
  <si>
    <t>commerciale</t>
  </si>
  <si>
    <t>75x225</t>
  </si>
  <si>
    <t>75x200</t>
  </si>
  <si>
    <t>75x175</t>
  </si>
  <si>
    <t>75x150</t>
  </si>
  <si>
    <t>75x125</t>
  </si>
  <si>
    <t>75x100</t>
  </si>
  <si>
    <t>65x225</t>
  </si>
  <si>
    <t>65x200</t>
  </si>
  <si>
    <t>65x175</t>
  </si>
  <si>
    <t>65x150</t>
  </si>
  <si>
    <t>65x125</t>
  </si>
  <si>
    <t>65x100</t>
  </si>
  <si>
    <t>50x225</t>
  </si>
  <si>
    <t>50x200</t>
  </si>
  <si>
    <t>50x175</t>
  </si>
  <si>
    <t>50x150</t>
  </si>
  <si>
    <t>50x125</t>
  </si>
  <si>
    <t>50x100</t>
  </si>
  <si>
    <t>Nombre de plot/m²</t>
  </si>
  <si>
    <t>Volume de bois(m3/m²)</t>
  </si>
  <si>
    <t>Prix bois (/m3)</t>
  </si>
  <si>
    <t>Prix d'un plot</t>
  </si>
  <si>
    <t>Prix au m²</t>
  </si>
  <si>
    <t>Entraxe 45 cm</t>
  </si>
  <si>
    <t>Entraxe 60 cm</t>
  </si>
  <si>
    <t>Entraxe 85 cm</t>
  </si>
</sst>
</file>

<file path=xl/styles.xml><?xml version="1.0" encoding="utf-8"?>
<styleSheet xmlns="http://schemas.openxmlformats.org/spreadsheetml/2006/main">
  <numFmts count="25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000_);_(* \(#,##0.0000\);_(* &quot;-&quot;??_);_(@_)"/>
    <numFmt numFmtId="180" formatCode="#,##0.00\ [$€-40C]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"/>
      <name val="Arial"/>
      <family val="2"/>
    </font>
    <font>
      <sz val="1"/>
      <color indexed="18"/>
      <name val="Arial"/>
      <family val="2"/>
    </font>
    <font>
      <sz val="1"/>
      <color indexed="17"/>
      <name val="Arial"/>
      <family val="2"/>
    </font>
    <font>
      <sz val="1"/>
      <color indexed="53"/>
      <name val="Arial"/>
      <family val="2"/>
    </font>
    <font>
      <b/>
      <sz val="10.25"/>
      <name val="Arial"/>
      <family val="2"/>
    </font>
    <font>
      <sz val="16"/>
      <name val="Arial"/>
      <family val="0"/>
    </font>
    <font>
      <sz val="15.5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0" fontId="2" fillId="0" borderId="0" xfId="17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179" fontId="4" fillId="0" borderId="0" xfId="15" applyNumberFormat="1" applyFont="1" applyAlignment="1" applyProtection="1">
      <alignment horizontal="center"/>
      <protection hidden="1"/>
    </xf>
    <xf numFmtId="179" fontId="4" fillId="0" borderId="0" xfId="15" applyNumberFormat="1" applyFont="1" applyAlignment="1" applyProtection="1">
      <alignment/>
      <protection hidden="1"/>
    </xf>
    <xf numFmtId="172" fontId="4" fillId="0" borderId="0" xfId="0" applyNumberFormat="1" applyFont="1" applyBorder="1" applyAlignment="1" applyProtection="1">
      <alignment/>
      <protection hidden="1"/>
    </xf>
    <xf numFmtId="1" fontId="4" fillId="0" borderId="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Coût au m² (Solives+plots) en fonction de l'entraxe et de la section des solives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65"/>
          <c:w val="0.94525"/>
          <c:h val="0.82675"/>
        </c:manualLayout>
      </c:layout>
      <c:lineChart>
        <c:grouping val="standard"/>
        <c:varyColors val="0"/>
        <c:ser>
          <c:idx val="1"/>
          <c:order val="0"/>
          <c:tx>
            <c:strRef>
              <c:f>DATA!$AV$5</c:f>
              <c:strCache>
                <c:ptCount val="1"/>
                <c:pt idx="0">
                  <c:v>Entraxe 45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DATA!$D$6:$D$23</c:f>
              <c:strCache/>
            </c:strRef>
          </c:cat>
          <c:val>
            <c:numRef>
              <c:f>DATA!$AV$6:$AV$23</c:f>
              <c:numCache/>
            </c:numRef>
          </c:val>
          <c:smooth val="0"/>
        </c:ser>
        <c:ser>
          <c:idx val="2"/>
          <c:order val="1"/>
          <c:tx>
            <c:strRef>
              <c:f>DATA!$AY$5</c:f>
              <c:strCache>
                <c:ptCount val="1"/>
                <c:pt idx="0">
                  <c:v>Entraxe 60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DATA!$D$6:$D$23</c:f>
              <c:strCache/>
            </c:strRef>
          </c:cat>
          <c:val>
            <c:numRef>
              <c:f>DATA!$AY$6:$AY$23</c:f>
              <c:numCache/>
            </c:numRef>
          </c:val>
          <c:smooth val="0"/>
        </c:ser>
        <c:ser>
          <c:idx val="4"/>
          <c:order val="2"/>
          <c:tx>
            <c:strRef>
              <c:f>DATA!$BD$5</c:f>
              <c:strCache>
                <c:ptCount val="1"/>
                <c:pt idx="0">
                  <c:v>Entraxe 85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DATA!$D$6:$D$23</c:f>
              <c:strCache/>
            </c:strRef>
          </c:cat>
          <c:val>
            <c:numRef>
              <c:f>DATA!$BD$6:$BD$23</c:f>
              <c:numCache/>
            </c:numRef>
          </c:val>
          <c:smooth val="0"/>
        </c:ser>
        <c:marker val="1"/>
        <c:axId val="43652108"/>
        <c:axId val="57324653"/>
      </c:lineChart>
      <c:cat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des solives (cm)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 val="autoZero"/>
        <c:auto val="1"/>
        <c:lblOffset val="100"/>
        <c:tickLblSkip val="1"/>
        <c:noMultiLvlLbl val="0"/>
      </c:catAx>
      <c:valAx>
        <c:axId val="5732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Coût (euros) / m²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52108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1"/>
          <c:y val="0.12625"/>
          <c:w val="0.17775"/>
          <c:h val="0.152"/>
        </c:manualLayout>
      </c:layout>
      <c:overlay val="0"/>
      <c:txPr>
        <a:bodyPr vert="horz" rot="0"/>
        <a:lstStyle/>
        <a:p>
          <a:pPr>
            <a:defRPr lang="en-US" cap="none" sz="1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65</xdr:col>
      <xdr:colOff>361950</xdr:colOff>
      <xdr:row>40</xdr:row>
      <xdr:rowOff>114300</xdr:rowOff>
    </xdr:to>
    <xdr:graphicFrame>
      <xdr:nvGraphicFramePr>
        <xdr:cNvPr id="1" name="Chart 5"/>
        <xdr:cNvGraphicFramePr/>
      </xdr:nvGraphicFramePr>
      <xdr:xfrm>
        <a:off x="0" y="314325"/>
        <a:ext cx="65722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0.421875" style="1" customWidth="1"/>
    <col min="2" max="2" width="9.7109375" style="1" bestFit="1" customWidth="1"/>
    <col min="3" max="18" width="0.13671875" style="1" customWidth="1"/>
    <col min="19" max="27" width="0.13671875" style="3" customWidth="1"/>
    <col min="28" max="31" width="0.13671875" style="4" customWidth="1"/>
    <col min="32" max="33" width="0.13671875" style="2" customWidth="1"/>
    <col min="34" max="59" width="0.13671875" style="1" customWidth="1"/>
    <col min="60" max="16384" width="9.140625" style="1" customWidth="1"/>
  </cols>
  <sheetData>
    <row r="1" spans="1:2" ht="12.75">
      <c r="A1" s="1" t="s">
        <v>26</v>
      </c>
      <c r="B1" s="5">
        <v>500</v>
      </c>
    </row>
    <row r="2" spans="1:2" ht="12.75">
      <c r="A2" s="1" t="s">
        <v>27</v>
      </c>
      <c r="B2" s="5">
        <v>3</v>
      </c>
    </row>
    <row r="3" ht="25.5" customHeight="1">
      <c r="B3" s="5"/>
    </row>
    <row r="4" spans="2:47" s="6" customFormat="1" ht="5.25">
      <c r="B4" s="6" t="s">
        <v>2</v>
      </c>
      <c r="E4" s="7" t="s">
        <v>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7" t="s">
        <v>25</v>
      </c>
      <c r="U4" s="7"/>
      <c r="V4" s="7"/>
      <c r="W4" s="7"/>
      <c r="X4" s="7"/>
      <c r="Y4" s="7"/>
      <c r="Z4" s="7"/>
      <c r="AA4" s="7"/>
      <c r="AB4" s="7"/>
      <c r="AC4" s="8"/>
      <c r="AD4" s="8"/>
      <c r="AE4" s="8"/>
      <c r="AF4" s="8"/>
      <c r="AG4" s="7" t="s">
        <v>24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6" t="s">
        <v>28</v>
      </c>
    </row>
    <row r="5" spans="1:59" s="6" customFormat="1" ht="5.25">
      <c r="A5" s="6" t="s">
        <v>0</v>
      </c>
      <c r="B5" s="6" t="s">
        <v>1</v>
      </c>
      <c r="C5" s="6" t="s">
        <v>3</v>
      </c>
      <c r="D5" s="6" t="s">
        <v>5</v>
      </c>
      <c r="E5" s="6">
        <v>40</v>
      </c>
      <c r="F5" s="6">
        <v>45</v>
      </c>
      <c r="G5" s="6">
        <v>50</v>
      </c>
      <c r="H5" s="6">
        <v>55</v>
      </c>
      <c r="I5" s="6">
        <v>60</v>
      </c>
      <c r="J5" s="6">
        <v>65</v>
      </c>
      <c r="K5" s="6">
        <v>70</v>
      </c>
      <c r="L5" s="6">
        <v>75</v>
      </c>
      <c r="M5" s="6">
        <v>80</v>
      </c>
      <c r="N5" s="6">
        <v>85</v>
      </c>
      <c r="O5" s="6">
        <v>90</v>
      </c>
      <c r="P5" s="6">
        <v>95</v>
      </c>
      <c r="Q5" s="6">
        <v>100</v>
      </c>
      <c r="S5" s="8">
        <v>40</v>
      </c>
      <c r="T5" s="8">
        <v>45</v>
      </c>
      <c r="U5" s="8">
        <v>50</v>
      </c>
      <c r="V5" s="8">
        <v>55</v>
      </c>
      <c r="W5" s="8">
        <v>60</v>
      </c>
      <c r="X5" s="8">
        <v>65</v>
      </c>
      <c r="Y5" s="8">
        <v>70</v>
      </c>
      <c r="Z5" s="8">
        <v>75</v>
      </c>
      <c r="AA5" s="8">
        <v>80</v>
      </c>
      <c r="AB5" s="9">
        <v>85</v>
      </c>
      <c r="AC5" s="10">
        <v>90</v>
      </c>
      <c r="AD5" s="10">
        <v>95</v>
      </c>
      <c r="AE5" s="10">
        <v>100</v>
      </c>
      <c r="AF5" s="11"/>
      <c r="AG5" s="12">
        <v>40</v>
      </c>
      <c r="AH5" s="6">
        <v>45</v>
      </c>
      <c r="AI5" s="6">
        <v>50</v>
      </c>
      <c r="AJ5" s="6">
        <v>55</v>
      </c>
      <c r="AK5" s="6">
        <v>60</v>
      </c>
      <c r="AL5" s="6">
        <v>65</v>
      </c>
      <c r="AM5" s="6">
        <v>70</v>
      </c>
      <c r="AN5" s="6">
        <v>75</v>
      </c>
      <c r="AO5" s="6">
        <v>80</v>
      </c>
      <c r="AP5" s="11">
        <v>85</v>
      </c>
      <c r="AQ5" s="12">
        <v>90</v>
      </c>
      <c r="AR5" s="12">
        <v>95</v>
      </c>
      <c r="AS5" s="12">
        <v>100</v>
      </c>
      <c r="AT5" s="12"/>
      <c r="AU5" s="12">
        <v>40</v>
      </c>
      <c r="AV5" s="6" t="s">
        <v>29</v>
      </c>
      <c r="AW5" s="6">
        <v>50</v>
      </c>
      <c r="AX5" s="6">
        <v>55</v>
      </c>
      <c r="AY5" s="6" t="s">
        <v>30</v>
      </c>
      <c r="AZ5" s="6">
        <v>65</v>
      </c>
      <c r="BA5" s="6">
        <v>70</v>
      </c>
      <c r="BB5" s="6">
        <v>75</v>
      </c>
      <c r="BC5" s="6">
        <v>80</v>
      </c>
      <c r="BD5" s="11" t="s">
        <v>31</v>
      </c>
      <c r="BE5" s="12">
        <v>90</v>
      </c>
      <c r="BF5" s="12">
        <v>95</v>
      </c>
      <c r="BG5" s="12">
        <v>100</v>
      </c>
    </row>
    <row r="6" spans="1:56" s="13" customFormat="1" ht="5.25">
      <c r="A6" s="13">
        <v>70</v>
      </c>
      <c r="B6" s="13">
        <v>215</v>
      </c>
      <c r="C6" s="13">
        <f>A6*B6</f>
        <v>15050</v>
      </c>
      <c r="D6" s="13" t="s">
        <v>6</v>
      </c>
      <c r="F6" s="13">
        <v>420</v>
      </c>
      <c r="I6" s="13">
        <v>385</v>
      </c>
      <c r="N6" s="13">
        <v>350</v>
      </c>
      <c r="S6" s="14"/>
      <c r="T6" s="15">
        <f>(C6/1000000)/($T$5/100)</f>
        <v>0.03344444444444444</v>
      </c>
      <c r="U6" s="15"/>
      <c r="V6" s="15"/>
      <c r="W6" s="15">
        <f>(C6/1000000)/($W$5/100)</f>
        <v>0.025083333333333332</v>
      </c>
      <c r="X6" s="15"/>
      <c r="Y6" s="15"/>
      <c r="Z6" s="15"/>
      <c r="AA6" s="15"/>
      <c r="AB6" s="15">
        <f>(C6/1000000)/($AB$5/100)</f>
        <v>0.017705882352941175</v>
      </c>
      <c r="AC6" s="15"/>
      <c r="AD6" s="15"/>
      <c r="AE6" s="15"/>
      <c r="AF6" s="16"/>
      <c r="AG6" s="16"/>
      <c r="AH6" s="17">
        <f>(100/F6)*(100/$AH$5)</f>
        <v>0.5291005291005291</v>
      </c>
      <c r="AI6" s="17"/>
      <c r="AJ6" s="17"/>
      <c r="AK6" s="17">
        <f>(100/I6)*(100/$AK$5)</f>
        <v>0.4329004329004329</v>
      </c>
      <c r="AL6" s="17"/>
      <c r="AM6" s="17"/>
      <c r="AN6" s="17"/>
      <c r="AO6" s="17"/>
      <c r="AP6" s="17">
        <f>(100/N6)*(100/$AP$5)</f>
        <v>0.3361344537815126</v>
      </c>
      <c r="AQ6" s="18"/>
      <c r="AR6" s="18"/>
      <c r="AS6" s="18"/>
      <c r="AT6" s="18"/>
      <c r="AU6" s="18"/>
      <c r="AV6" s="18">
        <f>(AH6*$B$2)+(T6*$B$1)</f>
        <v>18.30952380952381</v>
      </c>
      <c r="AW6" s="18"/>
      <c r="AY6" s="18">
        <f>(AK6*$B$2)+(W6*$B$1)</f>
        <v>13.840367965367964</v>
      </c>
      <c r="BD6" s="18">
        <f>(AP6*$B$2)+(AB6*$B$1)</f>
        <v>9.861344537815125</v>
      </c>
    </row>
    <row r="7" spans="1:56" s="13" customFormat="1" ht="5.25">
      <c r="A7" s="13">
        <v>70</v>
      </c>
      <c r="B7" s="13">
        <v>190</v>
      </c>
      <c r="C7" s="13">
        <f aca="true" t="shared" si="0" ref="C7:C23">A7*B7</f>
        <v>13300</v>
      </c>
      <c r="D7" s="13" t="s">
        <v>7</v>
      </c>
      <c r="F7" s="13">
        <v>365</v>
      </c>
      <c r="I7" s="13">
        <v>340</v>
      </c>
      <c r="N7" s="13">
        <v>300</v>
      </c>
      <c r="S7" s="14"/>
      <c r="T7" s="15">
        <f aca="true" t="shared" si="1" ref="T7:T23">(C7/1000000)/($T$5/100)</f>
        <v>0.029555555555555554</v>
      </c>
      <c r="U7" s="15"/>
      <c r="V7" s="15"/>
      <c r="W7" s="15">
        <f aca="true" t="shared" si="2" ref="W7:W23">(C7/1000000)/($W$5/100)</f>
        <v>0.022166666666666668</v>
      </c>
      <c r="X7" s="15"/>
      <c r="Y7" s="15"/>
      <c r="Z7" s="15"/>
      <c r="AA7" s="15"/>
      <c r="AB7" s="15">
        <f aca="true" t="shared" si="3" ref="AB7:AB23">(C7/1000000)/($AB$5/100)</f>
        <v>0.01564705882352941</v>
      </c>
      <c r="AC7" s="15"/>
      <c r="AD7" s="15"/>
      <c r="AE7" s="15"/>
      <c r="AF7" s="16"/>
      <c r="AG7" s="16"/>
      <c r="AH7" s="17">
        <f aca="true" t="shared" si="4" ref="AH7:AH23">(100/F7)*(100/$AH$5)</f>
        <v>0.60882800608828</v>
      </c>
      <c r="AI7" s="17"/>
      <c r="AJ7" s="17"/>
      <c r="AK7" s="17">
        <f aca="true" t="shared" si="5" ref="AK7:AK23">(100/I7)*(100/$AK$5)</f>
        <v>0.4901960784313726</v>
      </c>
      <c r="AL7" s="17"/>
      <c r="AM7" s="17"/>
      <c r="AN7" s="17"/>
      <c r="AO7" s="17"/>
      <c r="AP7" s="17">
        <f aca="true" t="shared" si="6" ref="AP7:AP23">(100/N7)*(100/$AP$5)</f>
        <v>0.39215686274509803</v>
      </c>
      <c r="AV7" s="18">
        <f aca="true" t="shared" si="7" ref="AV7:AV23">(AH7*$B$2)+(T7*$B$1)</f>
        <v>16.604261796042618</v>
      </c>
      <c r="AY7" s="18">
        <f aca="true" t="shared" si="8" ref="AY7:AY23">(AK7*$B$2)+(W7*$B$1)</f>
        <v>12.553921568627452</v>
      </c>
      <c r="BD7" s="18">
        <f aca="true" t="shared" si="9" ref="BD7:BD23">(AP7*$B$2)+(AB7*$B$1)</f>
        <v>8.999999999999998</v>
      </c>
    </row>
    <row r="8" spans="1:56" s="13" customFormat="1" ht="5.25">
      <c r="A8" s="13">
        <v>70</v>
      </c>
      <c r="B8" s="13">
        <v>165</v>
      </c>
      <c r="C8" s="13">
        <f t="shared" si="0"/>
        <v>11550</v>
      </c>
      <c r="D8" s="13" t="s">
        <v>8</v>
      </c>
      <c r="F8" s="13">
        <v>300</v>
      </c>
      <c r="I8" s="13">
        <v>295</v>
      </c>
      <c r="N8" s="13">
        <v>260</v>
      </c>
      <c r="S8" s="14"/>
      <c r="T8" s="15">
        <f t="shared" si="1"/>
        <v>0.025666666666666664</v>
      </c>
      <c r="U8" s="15"/>
      <c r="V8" s="15"/>
      <c r="W8" s="15">
        <f t="shared" si="2"/>
        <v>0.01925</v>
      </c>
      <c r="X8" s="15"/>
      <c r="Y8" s="15"/>
      <c r="Z8" s="15"/>
      <c r="AA8" s="15"/>
      <c r="AB8" s="15">
        <f t="shared" si="3"/>
        <v>0.013588235294117647</v>
      </c>
      <c r="AC8" s="15"/>
      <c r="AD8" s="15"/>
      <c r="AE8" s="15"/>
      <c r="AF8" s="16"/>
      <c r="AG8" s="16"/>
      <c r="AH8" s="17">
        <f t="shared" si="4"/>
        <v>0.7407407407407407</v>
      </c>
      <c r="AI8" s="17"/>
      <c r="AJ8" s="17"/>
      <c r="AK8" s="17">
        <f t="shared" si="5"/>
        <v>0.5649717514124294</v>
      </c>
      <c r="AL8" s="17"/>
      <c r="AM8" s="17"/>
      <c r="AN8" s="17"/>
      <c r="AO8" s="17"/>
      <c r="AP8" s="17">
        <f t="shared" si="6"/>
        <v>0.4524886877828055</v>
      </c>
      <c r="AV8" s="18">
        <f t="shared" si="7"/>
        <v>15.055555555555554</v>
      </c>
      <c r="AY8" s="18">
        <f t="shared" si="8"/>
        <v>11.319915254237287</v>
      </c>
      <c r="BD8" s="18">
        <f t="shared" si="9"/>
        <v>8.15158371040724</v>
      </c>
    </row>
    <row r="9" spans="1:56" s="13" customFormat="1" ht="5.25">
      <c r="A9" s="13">
        <v>70</v>
      </c>
      <c r="B9" s="13">
        <v>145</v>
      </c>
      <c r="C9" s="13">
        <f t="shared" si="0"/>
        <v>10150</v>
      </c>
      <c r="D9" s="13" t="s">
        <v>9</v>
      </c>
      <c r="F9" s="13">
        <v>250</v>
      </c>
      <c r="I9" s="13">
        <v>245</v>
      </c>
      <c r="N9" s="13">
        <v>230</v>
      </c>
      <c r="S9" s="14"/>
      <c r="T9" s="15">
        <f t="shared" si="1"/>
        <v>0.022555555555555554</v>
      </c>
      <c r="U9" s="15"/>
      <c r="V9" s="15"/>
      <c r="W9" s="15">
        <f t="shared" si="2"/>
        <v>0.016916666666666667</v>
      </c>
      <c r="X9" s="15"/>
      <c r="Y9" s="15"/>
      <c r="Z9" s="15"/>
      <c r="AA9" s="15"/>
      <c r="AB9" s="15">
        <f t="shared" si="3"/>
        <v>0.011941176470588235</v>
      </c>
      <c r="AC9" s="15"/>
      <c r="AD9" s="15"/>
      <c r="AE9" s="15"/>
      <c r="AF9" s="16"/>
      <c r="AG9" s="16"/>
      <c r="AH9" s="17">
        <f t="shared" si="4"/>
        <v>0.888888888888889</v>
      </c>
      <c r="AI9" s="17"/>
      <c r="AJ9" s="17"/>
      <c r="AK9" s="17">
        <f t="shared" si="5"/>
        <v>0.6802721088435375</v>
      </c>
      <c r="AL9" s="17"/>
      <c r="AM9" s="17"/>
      <c r="AN9" s="17"/>
      <c r="AO9" s="17"/>
      <c r="AP9" s="17">
        <f t="shared" si="6"/>
        <v>0.5115089514066496</v>
      </c>
      <c r="AV9" s="18">
        <f t="shared" si="7"/>
        <v>13.944444444444443</v>
      </c>
      <c r="AY9" s="18">
        <f t="shared" si="8"/>
        <v>10.499149659863946</v>
      </c>
      <c r="BD9" s="18">
        <f t="shared" si="9"/>
        <v>7.5051150895140655</v>
      </c>
    </row>
    <row r="10" spans="1:56" s="13" customFormat="1" ht="5.25">
      <c r="A10" s="13">
        <v>70</v>
      </c>
      <c r="B10" s="13">
        <v>120</v>
      </c>
      <c r="C10" s="13">
        <f t="shared" si="0"/>
        <v>8400</v>
      </c>
      <c r="D10" s="13" t="s">
        <v>10</v>
      </c>
      <c r="F10" s="13">
        <v>190</v>
      </c>
      <c r="I10" s="13">
        <v>185</v>
      </c>
      <c r="N10" s="13">
        <v>185</v>
      </c>
      <c r="S10" s="14"/>
      <c r="T10" s="15">
        <f t="shared" si="1"/>
        <v>0.018666666666666665</v>
      </c>
      <c r="U10" s="15"/>
      <c r="V10" s="15"/>
      <c r="W10" s="15">
        <f t="shared" si="2"/>
        <v>0.014</v>
      </c>
      <c r="X10" s="15"/>
      <c r="Y10" s="15"/>
      <c r="Z10" s="15"/>
      <c r="AA10" s="15"/>
      <c r="AB10" s="15">
        <f t="shared" si="3"/>
        <v>0.00988235294117647</v>
      </c>
      <c r="AC10" s="15"/>
      <c r="AD10" s="15"/>
      <c r="AE10" s="15"/>
      <c r="AF10" s="16"/>
      <c r="AG10" s="16"/>
      <c r="AH10" s="17">
        <f t="shared" si="4"/>
        <v>1.1695906432748537</v>
      </c>
      <c r="AI10" s="17"/>
      <c r="AJ10" s="17"/>
      <c r="AK10" s="17">
        <f t="shared" si="5"/>
        <v>0.900900900900901</v>
      </c>
      <c r="AL10" s="17"/>
      <c r="AM10" s="17"/>
      <c r="AN10" s="17"/>
      <c r="AO10" s="17"/>
      <c r="AP10" s="17">
        <f t="shared" si="6"/>
        <v>0.6359300476947536</v>
      </c>
      <c r="AQ10" s="18"/>
      <c r="AR10" s="18"/>
      <c r="AS10" s="18"/>
      <c r="AT10" s="18"/>
      <c r="AU10" s="18"/>
      <c r="AV10" s="18">
        <f t="shared" si="7"/>
        <v>12.842105263157894</v>
      </c>
      <c r="AW10" s="18"/>
      <c r="AY10" s="18">
        <f t="shared" si="8"/>
        <v>9.702702702702704</v>
      </c>
      <c r="BD10" s="18">
        <f t="shared" si="9"/>
        <v>6.848966613672497</v>
      </c>
    </row>
    <row r="11" spans="1:56" s="13" customFormat="1" ht="5.25">
      <c r="A11" s="13">
        <v>70</v>
      </c>
      <c r="B11" s="13">
        <v>95</v>
      </c>
      <c r="C11" s="13">
        <f t="shared" si="0"/>
        <v>6650</v>
      </c>
      <c r="D11" s="13" t="s">
        <v>11</v>
      </c>
      <c r="F11" s="13">
        <v>130</v>
      </c>
      <c r="I11" s="13">
        <v>130</v>
      </c>
      <c r="N11" s="13">
        <v>130</v>
      </c>
      <c r="S11" s="14"/>
      <c r="T11" s="15">
        <f t="shared" si="1"/>
        <v>0.014777777777777777</v>
      </c>
      <c r="U11" s="15"/>
      <c r="V11" s="15"/>
      <c r="W11" s="15">
        <f t="shared" si="2"/>
        <v>0.011083333333333334</v>
      </c>
      <c r="X11" s="15"/>
      <c r="Y11" s="15"/>
      <c r="Z11" s="15"/>
      <c r="AA11" s="15"/>
      <c r="AB11" s="15">
        <f t="shared" si="3"/>
        <v>0.007823529411764705</v>
      </c>
      <c r="AC11" s="15"/>
      <c r="AD11" s="15"/>
      <c r="AE11" s="15"/>
      <c r="AF11" s="16"/>
      <c r="AG11" s="16"/>
      <c r="AH11" s="17">
        <f t="shared" si="4"/>
        <v>1.7094017094017095</v>
      </c>
      <c r="AI11" s="17"/>
      <c r="AJ11" s="17"/>
      <c r="AK11" s="17">
        <f t="shared" si="5"/>
        <v>1.2820512820512822</v>
      </c>
      <c r="AL11" s="17"/>
      <c r="AM11" s="17"/>
      <c r="AN11" s="17"/>
      <c r="AO11" s="17"/>
      <c r="AP11" s="17">
        <f t="shared" si="6"/>
        <v>0.904977375565611</v>
      </c>
      <c r="AV11" s="18">
        <f t="shared" si="7"/>
        <v>12.517094017094017</v>
      </c>
      <c r="AY11" s="18">
        <f t="shared" si="8"/>
        <v>9.387820512820515</v>
      </c>
      <c r="BD11" s="18">
        <f t="shared" si="9"/>
        <v>6.626696832579185</v>
      </c>
    </row>
    <row r="12" spans="1:56" s="19" customFormat="1" ht="5.25">
      <c r="A12" s="19">
        <v>58</v>
      </c>
      <c r="B12" s="19">
        <v>215</v>
      </c>
      <c r="C12" s="19">
        <f t="shared" si="0"/>
        <v>12470</v>
      </c>
      <c r="D12" s="19" t="s">
        <v>12</v>
      </c>
      <c r="F12" s="19">
        <v>395</v>
      </c>
      <c r="I12" s="19">
        <v>360</v>
      </c>
      <c r="N12" s="19">
        <v>320</v>
      </c>
      <c r="S12" s="20"/>
      <c r="T12" s="15">
        <f t="shared" si="1"/>
        <v>0.02771111111111111</v>
      </c>
      <c r="U12" s="15"/>
      <c r="V12" s="15"/>
      <c r="W12" s="15">
        <f t="shared" si="2"/>
        <v>0.020783333333333334</v>
      </c>
      <c r="X12" s="15"/>
      <c r="Y12" s="15"/>
      <c r="Z12" s="15"/>
      <c r="AA12" s="15"/>
      <c r="AB12" s="15">
        <f t="shared" si="3"/>
        <v>0.014670588235294118</v>
      </c>
      <c r="AC12" s="15"/>
      <c r="AD12" s="15"/>
      <c r="AE12" s="15"/>
      <c r="AF12" s="16"/>
      <c r="AG12" s="16"/>
      <c r="AH12" s="17">
        <f t="shared" si="4"/>
        <v>0.5625879043600563</v>
      </c>
      <c r="AI12" s="17"/>
      <c r="AJ12" s="17"/>
      <c r="AK12" s="17">
        <f t="shared" si="5"/>
        <v>0.462962962962963</v>
      </c>
      <c r="AL12" s="17"/>
      <c r="AM12" s="17"/>
      <c r="AN12" s="17"/>
      <c r="AO12" s="17"/>
      <c r="AP12" s="17">
        <f t="shared" si="6"/>
        <v>0.36764705882352944</v>
      </c>
      <c r="AV12" s="18">
        <f t="shared" si="7"/>
        <v>15.543319268635724</v>
      </c>
      <c r="AY12" s="18">
        <f t="shared" si="8"/>
        <v>11.780555555555557</v>
      </c>
      <c r="BD12" s="18">
        <f t="shared" si="9"/>
        <v>8.438235294117646</v>
      </c>
    </row>
    <row r="13" spans="1:56" s="19" customFormat="1" ht="5.25">
      <c r="A13" s="19">
        <v>58</v>
      </c>
      <c r="B13" s="19">
        <v>190</v>
      </c>
      <c r="C13" s="19">
        <f t="shared" si="0"/>
        <v>11020</v>
      </c>
      <c r="D13" s="19" t="s">
        <v>13</v>
      </c>
      <c r="F13" s="19">
        <v>335</v>
      </c>
      <c r="I13" s="19">
        <v>320</v>
      </c>
      <c r="N13" s="19">
        <v>285</v>
      </c>
      <c r="S13" s="20"/>
      <c r="T13" s="15">
        <f t="shared" si="1"/>
        <v>0.02448888888888889</v>
      </c>
      <c r="U13" s="15"/>
      <c r="V13" s="15"/>
      <c r="W13" s="15">
        <f t="shared" si="2"/>
        <v>0.018366666666666667</v>
      </c>
      <c r="X13" s="15"/>
      <c r="Y13" s="15"/>
      <c r="Z13" s="15"/>
      <c r="AA13" s="15"/>
      <c r="AB13" s="15">
        <f t="shared" si="3"/>
        <v>0.012964705882352942</v>
      </c>
      <c r="AC13" s="15"/>
      <c r="AD13" s="15"/>
      <c r="AE13" s="15"/>
      <c r="AF13" s="16"/>
      <c r="AG13" s="16"/>
      <c r="AH13" s="17">
        <f t="shared" si="4"/>
        <v>0.6633499170812603</v>
      </c>
      <c r="AI13" s="17"/>
      <c r="AJ13" s="17"/>
      <c r="AK13" s="17">
        <f t="shared" si="5"/>
        <v>0.5208333333333334</v>
      </c>
      <c r="AL13" s="17"/>
      <c r="AM13" s="17"/>
      <c r="AN13" s="17"/>
      <c r="AO13" s="17"/>
      <c r="AP13" s="17">
        <f t="shared" si="6"/>
        <v>0.41279669762641896</v>
      </c>
      <c r="AV13" s="18">
        <f t="shared" si="7"/>
        <v>14.234494195688226</v>
      </c>
      <c r="AY13" s="18">
        <f t="shared" si="8"/>
        <v>10.745833333333334</v>
      </c>
      <c r="BD13" s="18">
        <f t="shared" si="9"/>
        <v>7.720743034055729</v>
      </c>
    </row>
    <row r="14" spans="1:56" s="19" customFormat="1" ht="5.25">
      <c r="A14" s="19">
        <v>58</v>
      </c>
      <c r="B14" s="19">
        <v>165</v>
      </c>
      <c r="C14" s="19">
        <f t="shared" si="0"/>
        <v>9570</v>
      </c>
      <c r="D14" s="19" t="s">
        <v>14</v>
      </c>
      <c r="F14" s="19">
        <v>275</v>
      </c>
      <c r="I14" s="19">
        <v>270</v>
      </c>
      <c r="N14" s="19">
        <v>245</v>
      </c>
      <c r="S14" s="20"/>
      <c r="T14" s="15">
        <f t="shared" si="1"/>
        <v>0.021266666666666666</v>
      </c>
      <c r="U14" s="15"/>
      <c r="V14" s="15"/>
      <c r="W14" s="15">
        <f t="shared" si="2"/>
        <v>0.015950000000000002</v>
      </c>
      <c r="X14" s="15"/>
      <c r="Y14" s="15"/>
      <c r="Z14" s="15"/>
      <c r="AA14" s="15"/>
      <c r="AB14" s="15">
        <f t="shared" si="3"/>
        <v>0.011258823529411766</v>
      </c>
      <c r="AC14" s="15"/>
      <c r="AD14" s="15"/>
      <c r="AE14" s="15"/>
      <c r="AF14" s="16"/>
      <c r="AG14" s="16"/>
      <c r="AH14" s="17">
        <f t="shared" si="4"/>
        <v>0.8080808080808082</v>
      </c>
      <c r="AI14" s="17"/>
      <c r="AJ14" s="17"/>
      <c r="AK14" s="17">
        <f t="shared" si="5"/>
        <v>0.6172839506172839</v>
      </c>
      <c r="AL14" s="17"/>
      <c r="AM14" s="17"/>
      <c r="AN14" s="17"/>
      <c r="AO14" s="17"/>
      <c r="AP14" s="17">
        <f t="shared" si="6"/>
        <v>0.48019207683073234</v>
      </c>
      <c r="AQ14" s="21"/>
      <c r="AR14" s="21"/>
      <c r="AS14" s="21"/>
      <c r="AT14" s="21"/>
      <c r="AU14" s="21"/>
      <c r="AV14" s="18">
        <f t="shared" si="7"/>
        <v>13.057575757575759</v>
      </c>
      <c r="AW14" s="21"/>
      <c r="AY14" s="18">
        <f t="shared" si="8"/>
        <v>9.826851851851853</v>
      </c>
      <c r="BD14" s="18">
        <f t="shared" si="9"/>
        <v>7.06998799519808</v>
      </c>
    </row>
    <row r="15" spans="1:56" s="19" customFormat="1" ht="5.25">
      <c r="A15" s="19">
        <v>58</v>
      </c>
      <c r="B15" s="19">
        <v>145</v>
      </c>
      <c r="C15" s="19">
        <f t="shared" si="0"/>
        <v>8410</v>
      </c>
      <c r="D15" s="19" t="s">
        <v>15</v>
      </c>
      <c r="F15" s="19">
        <v>225</v>
      </c>
      <c r="I15" s="19">
        <v>225</v>
      </c>
      <c r="N15" s="19">
        <v>215</v>
      </c>
      <c r="S15" s="20"/>
      <c r="T15" s="15">
        <f t="shared" si="1"/>
        <v>0.01868888888888889</v>
      </c>
      <c r="U15" s="15"/>
      <c r="V15" s="15"/>
      <c r="W15" s="15">
        <f t="shared" si="2"/>
        <v>0.014016666666666669</v>
      </c>
      <c r="X15" s="15"/>
      <c r="Y15" s="15"/>
      <c r="Z15" s="15"/>
      <c r="AA15" s="15"/>
      <c r="AB15" s="15">
        <f t="shared" si="3"/>
        <v>0.009894117647058824</v>
      </c>
      <c r="AC15" s="15"/>
      <c r="AD15" s="15"/>
      <c r="AE15" s="15"/>
      <c r="AF15" s="16"/>
      <c r="AG15" s="16"/>
      <c r="AH15" s="17">
        <f t="shared" si="4"/>
        <v>0.9876543209876543</v>
      </c>
      <c r="AI15" s="17"/>
      <c r="AJ15" s="17"/>
      <c r="AK15" s="17">
        <f t="shared" si="5"/>
        <v>0.7407407407407407</v>
      </c>
      <c r="AL15" s="17"/>
      <c r="AM15" s="17"/>
      <c r="AN15" s="17"/>
      <c r="AO15" s="17"/>
      <c r="AP15" s="17">
        <f t="shared" si="6"/>
        <v>0.5471956224350205</v>
      </c>
      <c r="AV15" s="18">
        <f t="shared" si="7"/>
        <v>12.307407407407407</v>
      </c>
      <c r="AY15" s="18">
        <f t="shared" si="8"/>
        <v>9.230555555555558</v>
      </c>
      <c r="BD15" s="18">
        <f t="shared" si="9"/>
        <v>6.588645690834474</v>
      </c>
    </row>
    <row r="16" spans="1:56" s="19" customFormat="1" ht="5.25">
      <c r="A16" s="19">
        <v>58</v>
      </c>
      <c r="B16" s="19">
        <v>120</v>
      </c>
      <c r="C16" s="19">
        <f t="shared" si="0"/>
        <v>6960</v>
      </c>
      <c r="D16" s="19" t="s">
        <v>16</v>
      </c>
      <c r="F16" s="19">
        <v>170</v>
      </c>
      <c r="I16" s="19">
        <v>170</v>
      </c>
      <c r="N16" s="19">
        <v>165</v>
      </c>
      <c r="S16" s="20"/>
      <c r="T16" s="15">
        <f t="shared" si="1"/>
        <v>0.015466666666666667</v>
      </c>
      <c r="U16" s="15"/>
      <c r="V16" s="15"/>
      <c r="W16" s="15">
        <f t="shared" si="2"/>
        <v>0.011600000000000001</v>
      </c>
      <c r="X16" s="15"/>
      <c r="Y16" s="15"/>
      <c r="Z16" s="15"/>
      <c r="AA16" s="15"/>
      <c r="AB16" s="15">
        <f t="shared" si="3"/>
        <v>0.008188235294117647</v>
      </c>
      <c r="AC16" s="15"/>
      <c r="AD16" s="15"/>
      <c r="AE16" s="15"/>
      <c r="AF16" s="16"/>
      <c r="AG16" s="16"/>
      <c r="AH16" s="17">
        <f t="shared" si="4"/>
        <v>1.3071895424836601</v>
      </c>
      <c r="AI16" s="17"/>
      <c r="AJ16" s="17"/>
      <c r="AK16" s="17">
        <f t="shared" si="5"/>
        <v>0.9803921568627452</v>
      </c>
      <c r="AL16" s="17"/>
      <c r="AM16" s="17"/>
      <c r="AN16" s="17"/>
      <c r="AO16" s="17"/>
      <c r="AP16" s="17">
        <f t="shared" si="6"/>
        <v>0.7130124777183601</v>
      </c>
      <c r="AV16" s="18">
        <f t="shared" si="7"/>
        <v>11.654901960784315</v>
      </c>
      <c r="AY16" s="18">
        <f t="shared" si="8"/>
        <v>8.741176470588236</v>
      </c>
      <c r="BD16" s="18">
        <f t="shared" si="9"/>
        <v>6.233155080213903</v>
      </c>
    </row>
    <row r="17" spans="1:56" s="19" customFormat="1" ht="5.25">
      <c r="A17" s="19">
        <v>58</v>
      </c>
      <c r="B17" s="19">
        <v>95</v>
      </c>
      <c r="C17" s="19">
        <f t="shared" si="0"/>
        <v>5510</v>
      </c>
      <c r="D17" s="19" t="s">
        <v>17</v>
      </c>
      <c r="F17" s="19">
        <v>120</v>
      </c>
      <c r="I17" s="19">
        <v>120</v>
      </c>
      <c r="N17" s="19">
        <v>115</v>
      </c>
      <c r="S17" s="20"/>
      <c r="T17" s="15">
        <f t="shared" si="1"/>
        <v>0.012244444444444445</v>
      </c>
      <c r="U17" s="15"/>
      <c r="V17" s="15"/>
      <c r="W17" s="15">
        <f t="shared" si="2"/>
        <v>0.009183333333333333</v>
      </c>
      <c r="X17" s="15"/>
      <c r="Y17" s="15"/>
      <c r="Z17" s="15"/>
      <c r="AA17" s="15"/>
      <c r="AB17" s="15">
        <f t="shared" si="3"/>
        <v>0.006482352941176471</v>
      </c>
      <c r="AC17" s="15"/>
      <c r="AD17" s="15"/>
      <c r="AE17" s="15"/>
      <c r="AF17" s="16"/>
      <c r="AG17" s="16"/>
      <c r="AH17" s="17">
        <f t="shared" si="4"/>
        <v>1.851851851851852</v>
      </c>
      <c r="AI17" s="17"/>
      <c r="AJ17" s="17"/>
      <c r="AK17" s="17">
        <f t="shared" si="5"/>
        <v>1.388888888888889</v>
      </c>
      <c r="AL17" s="17"/>
      <c r="AM17" s="17"/>
      <c r="AN17" s="17"/>
      <c r="AO17" s="17"/>
      <c r="AP17" s="17">
        <f t="shared" si="6"/>
        <v>1.0230179028132993</v>
      </c>
      <c r="AV17" s="18">
        <f t="shared" si="7"/>
        <v>11.677777777777779</v>
      </c>
      <c r="AY17" s="18">
        <f t="shared" si="8"/>
        <v>8.758333333333333</v>
      </c>
      <c r="BD17" s="18">
        <f t="shared" si="9"/>
        <v>6.310230179028133</v>
      </c>
    </row>
    <row r="18" spans="1:56" s="22" customFormat="1" ht="5.25">
      <c r="A18" s="22">
        <v>45</v>
      </c>
      <c r="B18" s="22">
        <v>215</v>
      </c>
      <c r="C18" s="22">
        <f t="shared" si="0"/>
        <v>9675</v>
      </c>
      <c r="D18" s="22" t="s">
        <v>18</v>
      </c>
      <c r="F18" s="22">
        <v>350</v>
      </c>
      <c r="I18" s="22">
        <v>330</v>
      </c>
      <c r="N18" s="22">
        <v>295</v>
      </c>
      <c r="S18" s="23"/>
      <c r="T18" s="15">
        <f t="shared" si="1"/>
        <v>0.0215</v>
      </c>
      <c r="U18" s="15"/>
      <c r="V18" s="15"/>
      <c r="W18" s="15">
        <f t="shared" si="2"/>
        <v>0.016125</v>
      </c>
      <c r="X18" s="15"/>
      <c r="Y18" s="15"/>
      <c r="Z18" s="15"/>
      <c r="AA18" s="15"/>
      <c r="AB18" s="15">
        <f t="shared" si="3"/>
        <v>0.01138235294117647</v>
      </c>
      <c r="AC18" s="15"/>
      <c r="AD18" s="15"/>
      <c r="AE18" s="15"/>
      <c r="AF18" s="16"/>
      <c r="AG18" s="16"/>
      <c r="AH18" s="17">
        <f t="shared" si="4"/>
        <v>0.6349206349206349</v>
      </c>
      <c r="AI18" s="17"/>
      <c r="AJ18" s="17"/>
      <c r="AK18" s="17">
        <f t="shared" si="5"/>
        <v>0.5050505050505051</v>
      </c>
      <c r="AL18" s="17"/>
      <c r="AM18" s="17"/>
      <c r="AN18" s="17"/>
      <c r="AO18" s="17"/>
      <c r="AP18" s="17">
        <f t="shared" si="6"/>
        <v>0.3988035892323031</v>
      </c>
      <c r="AV18" s="18">
        <f t="shared" si="7"/>
        <v>12.654761904761905</v>
      </c>
      <c r="AY18" s="18">
        <f t="shared" si="8"/>
        <v>9.577651515151516</v>
      </c>
      <c r="BD18" s="18">
        <f t="shared" si="9"/>
        <v>6.887587238285144</v>
      </c>
    </row>
    <row r="19" spans="1:56" s="22" customFormat="1" ht="5.25">
      <c r="A19" s="22">
        <v>45</v>
      </c>
      <c r="B19" s="22">
        <v>190</v>
      </c>
      <c r="C19" s="22">
        <f t="shared" si="0"/>
        <v>8550</v>
      </c>
      <c r="D19" s="22" t="s">
        <v>19</v>
      </c>
      <c r="F19" s="22">
        <v>290</v>
      </c>
      <c r="I19" s="22">
        <v>290</v>
      </c>
      <c r="N19" s="22">
        <v>260</v>
      </c>
      <c r="S19" s="23"/>
      <c r="T19" s="15">
        <f t="shared" si="1"/>
        <v>0.019</v>
      </c>
      <c r="U19" s="15"/>
      <c r="V19" s="15"/>
      <c r="W19" s="15">
        <f t="shared" si="2"/>
        <v>0.01425</v>
      </c>
      <c r="X19" s="15"/>
      <c r="Y19" s="15"/>
      <c r="Z19" s="15"/>
      <c r="AA19" s="15"/>
      <c r="AB19" s="15">
        <f t="shared" si="3"/>
        <v>0.010058823529411766</v>
      </c>
      <c r="AC19" s="15"/>
      <c r="AD19" s="15"/>
      <c r="AE19" s="15"/>
      <c r="AF19" s="16"/>
      <c r="AG19" s="16"/>
      <c r="AH19" s="17">
        <f t="shared" si="4"/>
        <v>0.7662835249042147</v>
      </c>
      <c r="AI19" s="17"/>
      <c r="AJ19" s="17"/>
      <c r="AK19" s="17">
        <f t="shared" si="5"/>
        <v>0.574712643678161</v>
      </c>
      <c r="AL19" s="17"/>
      <c r="AM19" s="17"/>
      <c r="AN19" s="17"/>
      <c r="AO19" s="17"/>
      <c r="AP19" s="17">
        <f t="shared" si="6"/>
        <v>0.4524886877828055</v>
      </c>
      <c r="AV19" s="18">
        <f t="shared" si="7"/>
        <v>11.798850574712644</v>
      </c>
      <c r="AY19" s="18">
        <f t="shared" si="8"/>
        <v>8.849137931034484</v>
      </c>
      <c r="BD19" s="18">
        <f t="shared" si="9"/>
        <v>6.386877828054299</v>
      </c>
    </row>
    <row r="20" spans="1:56" s="22" customFormat="1" ht="5.25">
      <c r="A20" s="22">
        <v>45</v>
      </c>
      <c r="B20" s="22">
        <v>165</v>
      </c>
      <c r="C20" s="22">
        <f t="shared" si="0"/>
        <v>7425</v>
      </c>
      <c r="D20" s="22" t="s">
        <v>20</v>
      </c>
      <c r="F20" s="22">
        <v>240</v>
      </c>
      <c r="I20" s="22">
        <v>235</v>
      </c>
      <c r="N20" s="22">
        <v>225</v>
      </c>
      <c r="S20" s="23"/>
      <c r="T20" s="15">
        <f t="shared" si="1"/>
        <v>0.0165</v>
      </c>
      <c r="U20" s="15"/>
      <c r="V20" s="15"/>
      <c r="W20" s="15">
        <f t="shared" si="2"/>
        <v>0.012375</v>
      </c>
      <c r="X20" s="15"/>
      <c r="Y20" s="15"/>
      <c r="Z20" s="15"/>
      <c r="AA20" s="15"/>
      <c r="AB20" s="15">
        <f t="shared" si="3"/>
        <v>0.00873529411764706</v>
      </c>
      <c r="AC20" s="15"/>
      <c r="AD20" s="15"/>
      <c r="AE20" s="15"/>
      <c r="AF20" s="16"/>
      <c r="AG20" s="16"/>
      <c r="AH20" s="17">
        <f t="shared" si="4"/>
        <v>0.925925925925926</v>
      </c>
      <c r="AI20" s="17"/>
      <c r="AJ20" s="17"/>
      <c r="AK20" s="17">
        <f t="shared" si="5"/>
        <v>0.7092198581560284</v>
      </c>
      <c r="AL20" s="17"/>
      <c r="AM20" s="17"/>
      <c r="AN20" s="17"/>
      <c r="AO20" s="17"/>
      <c r="AP20" s="17">
        <f t="shared" si="6"/>
        <v>0.5228758169934641</v>
      </c>
      <c r="AV20" s="18">
        <f t="shared" si="7"/>
        <v>11.027777777777779</v>
      </c>
      <c r="AY20" s="18">
        <f t="shared" si="8"/>
        <v>8.315159574468085</v>
      </c>
      <c r="BD20" s="18">
        <f t="shared" si="9"/>
        <v>5.936274509803923</v>
      </c>
    </row>
    <row r="21" spans="1:56" s="22" customFormat="1" ht="5.25">
      <c r="A21" s="22">
        <v>45</v>
      </c>
      <c r="B21" s="22">
        <v>145</v>
      </c>
      <c r="C21" s="22">
        <f t="shared" si="0"/>
        <v>6525</v>
      </c>
      <c r="D21" s="22" t="s">
        <v>21</v>
      </c>
      <c r="F21" s="22">
        <v>200</v>
      </c>
      <c r="I21" s="22">
        <v>195</v>
      </c>
      <c r="N21" s="22">
        <v>195</v>
      </c>
      <c r="S21" s="23"/>
      <c r="T21" s="15">
        <f t="shared" si="1"/>
        <v>0.0145</v>
      </c>
      <c r="U21" s="15"/>
      <c r="V21" s="15"/>
      <c r="W21" s="15">
        <f t="shared" si="2"/>
        <v>0.010875000000000001</v>
      </c>
      <c r="X21" s="15"/>
      <c r="Y21" s="15"/>
      <c r="Z21" s="15"/>
      <c r="AA21" s="15"/>
      <c r="AB21" s="15">
        <f t="shared" si="3"/>
        <v>0.007676470588235295</v>
      </c>
      <c r="AC21" s="15"/>
      <c r="AD21" s="15"/>
      <c r="AE21" s="15"/>
      <c r="AF21" s="16"/>
      <c r="AG21" s="16"/>
      <c r="AH21" s="17">
        <f t="shared" si="4"/>
        <v>1.1111111111111112</v>
      </c>
      <c r="AI21" s="17"/>
      <c r="AJ21" s="17"/>
      <c r="AK21" s="17">
        <f t="shared" si="5"/>
        <v>0.8547008547008547</v>
      </c>
      <c r="AL21" s="17"/>
      <c r="AM21" s="17"/>
      <c r="AN21" s="17"/>
      <c r="AO21" s="17"/>
      <c r="AP21" s="17">
        <f t="shared" si="6"/>
        <v>0.6033182503770739</v>
      </c>
      <c r="AV21" s="18">
        <f t="shared" si="7"/>
        <v>10.583333333333334</v>
      </c>
      <c r="AY21" s="18">
        <f t="shared" si="8"/>
        <v>8.001602564102566</v>
      </c>
      <c r="BD21" s="18">
        <f t="shared" si="9"/>
        <v>5.648190045248869</v>
      </c>
    </row>
    <row r="22" spans="1:56" s="22" customFormat="1" ht="5.25">
      <c r="A22" s="22">
        <v>45</v>
      </c>
      <c r="B22" s="22">
        <v>120</v>
      </c>
      <c r="C22" s="22">
        <f t="shared" si="0"/>
        <v>5400</v>
      </c>
      <c r="D22" s="22" t="s">
        <v>22</v>
      </c>
      <c r="F22" s="22">
        <v>145</v>
      </c>
      <c r="I22" s="22">
        <v>145</v>
      </c>
      <c r="N22" s="22">
        <v>145</v>
      </c>
      <c r="S22" s="23"/>
      <c r="T22" s="15">
        <f t="shared" si="1"/>
        <v>0.012</v>
      </c>
      <c r="U22" s="15"/>
      <c r="V22" s="15"/>
      <c r="W22" s="15">
        <f t="shared" si="2"/>
        <v>0.009000000000000001</v>
      </c>
      <c r="X22" s="15"/>
      <c r="Y22" s="15"/>
      <c r="Z22" s="15"/>
      <c r="AA22" s="15"/>
      <c r="AB22" s="15">
        <f t="shared" si="3"/>
        <v>0.006352941176470589</v>
      </c>
      <c r="AC22" s="15"/>
      <c r="AD22" s="15"/>
      <c r="AE22" s="15"/>
      <c r="AF22" s="16"/>
      <c r="AG22" s="16"/>
      <c r="AH22" s="17">
        <f t="shared" si="4"/>
        <v>1.5325670498084294</v>
      </c>
      <c r="AI22" s="17"/>
      <c r="AJ22" s="17"/>
      <c r="AK22" s="17">
        <f t="shared" si="5"/>
        <v>1.149425287356322</v>
      </c>
      <c r="AL22" s="17"/>
      <c r="AM22" s="17"/>
      <c r="AN22" s="17"/>
      <c r="AO22" s="17"/>
      <c r="AP22" s="17">
        <f t="shared" si="6"/>
        <v>0.8113590263691685</v>
      </c>
      <c r="AV22" s="18">
        <f t="shared" si="7"/>
        <v>10.597701149425287</v>
      </c>
      <c r="AY22" s="18">
        <f t="shared" si="8"/>
        <v>7.948275862068967</v>
      </c>
      <c r="BD22" s="18">
        <f t="shared" si="9"/>
        <v>5.6105476673428</v>
      </c>
    </row>
    <row r="23" spans="1:56" s="22" customFormat="1" ht="5.25">
      <c r="A23" s="22">
        <v>45</v>
      </c>
      <c r="B23" s="22">
        <v>95</v>
      </c>
      <c r="C23" s="22">
        <f t="shared" si="0"/>
        <v>4275</v>
      </c>
      <c r="D23" s="22" t="s">
        <v>23</v>
      </c>
      <c r="F23" s="22">
        <v>105</v>
      </c>
      <c r="I23" s="22">
        <v>105</v>
      </c>
      <c r="N23" s="22">
        <v>105</v>
      </c>
      <c r="S23" s="23"/>
      <c r="T23" s="15">
        <f t="shared" si="1"/>
        <v>0.0095</v>
      </c>
      <c r="U23" s="15"/>
      <c r="V23" s="15"/>
      <c r="W23" s="15">
        <f t="shared" si="2"/>
        <v>0.007125</v>
      </c>
      <c r="X23" s="15"/>
      <c r="Y23" s="15"/>
      <c r="Z23" s="15"/>
      <c r="AA23" s="15"/>
      <c r="AB23" s="15">
        <f t="shared" si="3"/>
        <v>0.005029411764705883</v>
      </c>
      <c r="AC23" s="15"/>
      <c r="AD23" s="15"/>
      <c r="AE23" s="15"/>
      <c r="AF23" s="16"/>
      <c r="AG23" s="16"/>
      <c r="AH23" s="17">
        <f t="shared" si="4"/>
        <v>2.1164021164021163</v>
      </c>
      <c r="AI23" s="17"/>
      <c r="AJ23" s="17"/>
      <c r="AK23" s="17">
        <f t="shared" si="5"/>
        <v>1.5873015873015872</v>
      </c>
      <c r="AL23" s="17"/>
      <c r="AM23" s="17"/>
      <c r="AN23" s="17"/>
      <c r="AO23" s="17"/>
      <c r="AP23" s="17">
        <f t="shared" si="6"/>
        <v>1.1204481792717087</v>
      </c>
      <c r="AV23" s="18">
        <f t="shared" si="7"/>
        <v>11.099206349206348</v>
      </c>
      <c r="AY23" s="18">
        <f t="shared" si="8"/>
        <v>8.324404761904763</v>
      </c>
      <c r="BD23" s="18">
        <f t="shared" si="9"/>
        <v>5.876050420168068</v>
      </c>
    </row>
  </sheetData>
  <sheetProtection password="8D53" sheet="1" objects="1" scenarios="1" selectLockedCells="1"/>
  <protectedRanges>
    <protectedRange sqref="B1:B3" name="couts utilisateur"/>
  </protectedRanges>
  <mergeCells count="3">
    <mergeCell ref="E4:Q4"/>
    <mergeCell ref="T4:AB4"/>
    <mergeCell ref="AG4:AS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uid27770</cp:lastModifiedBy>
  <dcterms:created xsi:type="dcterms:W3CDTF">1996-10-14T23:33:28Z</dcterms:created>
  <dcterms:modified xsi:type="dcterms:W3CDTF">2007-12-06T13:38:24Z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